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テキスト作成（表計算2013）\表計算Ⅴ\"/>
    </mc:Choice>
  </mc:AlternateContent>
  <bookViews>
    <workbookView xWindow="480" yWindow="45" windowWidth="8475" windowHeight="4710"/>
  </bookViews>
  <sheets>
    <sheet name="請求書" sheetId="1" r:id="rId1"/>
  </sheets>
  <definedNames>
    <definedName name="_xlnm.Print_Area" localSheetId="0">請求書!$A$1:$F$36</definedName>
  </definedNames>
  <calcPr calcId="152511"/>
</workbook>
</file>

<file path=xl/calcChain.xml><?xml version="1.0" encoding="utf-8"?>
<calcChain xmlns="http://schemas.openxmlformats.org/spreadsheetml/2006/main">
  <c r="D21" i="1" l="1"/>
  <c r="D22" i="1"/>
  <c r="F22" i="1" s="1"/>
  <c r="D23" i="1"/>
  <c r="D24" i="1"/>
  <c r="D25" i="1"/>
  <c r="D26" i="1"/>
  <c r="D27" i="1"/>
  <c r="D28" i="1"/>
  <c r="D29" i="1"/>
  <c r="D20" i="1"/>
  <c r="F20" i="1" s="1"/>
  <c r="C21" i="1"/>
  <c r="C22" i="1"/>
  <c r="C23" i="1"/>
  <c r="C24" i="1"/>
  <c r="C25" i="1"/>
  <c r="C26" i="1"/>
  <c r="C27" i="1"/>
  <c r="C28" i="1"/>
  <c r="C29" i="1"/>
  <c r="C20" i="1"/>
  <c r="F23" i="1"/>
  <c r="F24" i="1"/>
  <c r="F25" i="1"/>
  <c r="F26" i="1"/>
  <c r="F27" i="1"/>
  <c r="F28" i="1"/>
  <c r="F29" i="1"/>
  <c r="F21" i="1"/>
  <c r="F30" i="1" l="1"/>
  <c r="F33" i="1" l="1"/>
  <c r="F31" i="1"/>
  <c r="F32" i="1" s="1"/>
  <c r="F34" i="1" l="1"/>
  <c r="B17" i="1" s="1"/>
</calcChain>
</file>

<file path=xl/sharedStrings.xml><?xml version="1.0" encoding="utf-8"?>
<sst xmlns="http://schemas.openxmlformats.org/spreadsheetml/2006/main" count="39" uniqueCount="37">
  <si>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</si>
  <si>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</si>
  <si>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</si>
  <si>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</si>
  <si>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中山株式会社</t>
    <rPh sb="0" eb="2">
      <t>ナカヤマ</t>
    </rPh>
    <rPh sb="2" eb="6">
      <t>カブシキガイシャ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</si>
  <si>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</si>
  <si>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</si>
  <si>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</si>
  <si>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備考</t>
    <rPh sb="0" eb="2">
      <t>ビコウ</t>
    </rPh>
    <phoneticPr fontId="2"/>
  </si>
  <si>
    <t>ご請求額</t>
    <rPh sb="1" eb="3">
      <t>セイキュウ</t>
    </rPh>
    <rPh sb="3" eb="4">
      <t>ガク</t>
    </rPh>
    <phoneticPr fontId="2"/>
  </si>
  <si>
    <t>№</t>
    <phoneticPr fontId="2"/>
  </si>
  <si>
    <t>〒105-XXXX</t>
    <phoneticPr fontId="2"/>
  </si>
  <si>
    <t>商品リスト</t>
    <rPh sb="0" eb="2">
      <t>ショウヒン</t>
    </rPh>
    <phoneticPr fontId="2"/>
  </si>
  <si>
    <t>サイクロンクリーナー</t>
    <phoneticPr fontId="2"/>
  </si>
  <si>
    <t>サイクロンクリーナーパワフル除菌</t>
    <rPh sb="14" eb="16">
      <t>ジョキン</t>
    </rPh>
    <phoneticPr fontId="2"/>
  </si>
  <si>
    <t>紙パックタイプ掃除機</t>
    <rPh sb="0" eb="1">
      <t>カミ</t>
    </rPh>
    <rPh sb="7" eb="10">
      <t>ソウジキ</t>
    </rPh>
    <phoneticPr fontId="2"/>
  </si>
  <si>
    <t>厚釜炊飯ジャー</t>
    <rPh sb="0" eb="1">
      <t>アツシ</t>
    </rPh>
    <rPh sb="1" eb="2">
      <t>カマ</t>
    </rPh>
    <rPh sb="2" eb="4">
      <t>スイハン</t>
    </rPh>
    <phoneticPr fontId="2"/>
  </si>
  <si>
    <t>かまど炊き炊飯ジャー</t>
    <rPh sb="3" eb="4">
      <t>ダ</t>
    </rPh>
    <rPh sb="5" eb="7">
      <t>スイハン</t>
    </rPh>
    <phoneticPr fontId="2"/>
  </si>
  <si>
    <t>スチームオーブンレンジ</t>
    <phoneticPr fontId="2"/>
  </si>
  <si>
    <t>コンパクトオーブンレンジ</t>
    <phoneticPr fontId="2"/>
  </si>
  <si>
    <t>マイコン沸騰ポット</t>
    <rPh sb="4" eb="6">
      <t>フットウ</t>
    </rPh>
    <phoneticPr fontId="2"/>
  </si>
  <si>
    <t>電気ポット省エネ</t>
    <rPh sb="0" eb="2">
      <t>デンキ</t>
    </rPh>
    <rPh sb="5" eb="6">
      <t>ショウ</t>
    </rPh>
    <phoneticPr fontId="2"/>
  </si>
  <si>
    <t>シンプル電気ポット</t>
    <rPh sb="4" eb="6">
      <t>デンキ</t>
    </rPh>
    <phoneticPr fontId="2"/>
  </si>
  <si>
    <t>商品#</t>
    <rPh sb="0" eb="2">
      <t>ショウヒン</t>
    </rPh>
    <phoneticPr fontId="2"/>
  </si>
  <si>
    <r>
      <t>商品</t>
    </r>
    <r>
      <rPr>
        <sz val="11"/>
        <rFont val="ＭＳ Ｐゴシック"/>
        <family val="3"/>
        <charset val="128"/>
      </rPr>
      <t>#</t>
    </r>
    <rPh sb="0" eb="2">
      <t>ショウヒン</t>
    </rPh>
    <phoneticPr fontId="2"/>
  </si>
  <si>
    <t>毎度格別のお引き立てを賜り、厚く御礼申し上げます。</t>
    <phoneticPr fontId="2"/>
  </si>
  <si>
    <t>株式会社フクヤマ電器　御中</t>
    <rPh sb="0" eb="2">
      <t>カブシキ</t>
    </rPh>
    <rPh sb="2" eb="4">
      <t>カイシャ</t>
    </rPh>
    <rPh sb="8" eb="10">
      <t>デンキ</t>
    </rPh>
    <rPh sb="11" eb="13">
      <t>オンチュウ</t>
    </rPh>
    <phoneticPr fontId="2"/>
  </si>
  <si>
    <t>広島市中区大手町1-X-X</t>
    <rPh sb="0" eb="2">
      <t>ヒロシマ</t>
    </rPh>
    <rPh sb="2" eb="3">
      <t>シ</t>
    </rPh>
    <rPh sb="3" eb="5">
      <t>ナカク</t>
    </rPh>
    <rPh sb="5" eb="8">
      <t>オオテマチ</t>
    </rPh>
    <phoneticPr fontId="2"/>
  </si>
  <si>
    <t>TEL　082-123-XXXX</t>
    <phoneticPr fontId="2"/>
  </si>
  <si>
    <t>FAX　082-123-XXXX</t>
    <phoneticPr fontId="2"/>
  </si>
  <si>
    <t>お買上金額</t>
    <rPh sb="1" eb="3">
      <t>カイアゲ</t>
    </rPh>
    <rPh sb="3" eb="5">
      <t>キンガク</t>
    </rPh>
    <phoneticPr fontId="8"/>
  </si>
  <si>
    <t>割引率</t>
    <rPh sb="0" eb="2">
      <t>ワリビキ</t>
    </rPh>
    <rPh sb="2" eb="3">
      <t>リツ</t>
    </rPh>
    <phoneticPr fontId="2"/>
  </si>
  <si>
    <t>割引率</t>
    <rPh sb="0" eb="2">
      <t>ワリビキ</t>
    </rPh>
    <rPh sb="2" eb="3">
      <t>リツ</t>
    </rPh>
    <phoneticPr fontId="8"/>
  </si>
  <si>
    <t>割引金額</t>
    <rPh sb="0" eb="2">
      <t>ワリビキ</t>
    </rPh>
    <rPh sb="2" eb="4">
      <t>キンガク</t>
    </rPh>
    <phoneticPr fontId="2"/>
  </si>
  <si>
    <t>割引後金額</t>
    <rPh sb="0" eb="2">
      <t>ワリビキ</t>
    </rPh>
    <rPh sb="2" eb="3">
      <t>ゴ</t>
    </rPh>
    <rPh sb="3" eb="5">
      <t>キンガク</t>
    </rPh>
    <phoneticPr fontId="2"/>
  </si>
  <si>
    <t>ご請求金額</t>
    <rPh sb="1" eb="3">
      <t>セイキュウ</t>
    </rPh>
    <rPh sb="3" eb="5">
      <t>キンガク</t>
    </rPh>
    <phoneticPr fontId="2"/>
  </si>
  <si>
    <t>エディタワービル12F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</si>
</sst>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&quot;№&quot;##"/>
    <numFmt numFmtId="177" formatCode="#,##0&quot;円&quot;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9.9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/>
    <xf numFmtId="0" fontId="0" fillId="0" borderId="0" xfId="0" applyBorder="1"/>
    <xf numFmtId="0" fontId="0" fillId="0" borderId="2" xfId="0" applyBorder="1"/>
    <xf numFmtId="0" fontId="5" fillId="0" borderId="0" xfId="0" applyFont="1" applyBorder="1" applyAlignment="1">
      <alignment horizontal="left" indent="1"/>
    </xf>
    <xf numFmtId="0" fontId="3" fillId="2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0" xfId="0" applyBorder="1"/>
    <xf numFmtId="0" fontId="3" fillId="2" borderId="4" xfId="0" applyFont="1" applyFill="1" applyBorder="1" applyAlignment="1">
      <alignment horizontal="center"/>
    </xf>
    <xf numFmtId="0" fontId="6" fillId="0" borderId="0" xfId="1" applyAlignment="1" applyProtection="1"/>
    <xf numFmtId="0" fontId="7" fillId="0" borderId="0" xfId="0" applyFont="1" applyBorder="1" applyAlignment="1">
      <alignment horizontal="left" indent="1"/>
    </xf>
    <xf numFmtId="0" fontId="0" fillId="0" borderId="11" xfId="0" applyBorder="1"/>
    <xf numFmtId="0" fontId="0" fillId="0" borderId="15" xfId="0" applyBorder="1"/>
    <xf numFmtId="0" fontId="4" fillId="0" borderId="0" xfId="0" applyFont="1"/>
    <xf numFmtId="38" fontId="0" fillId="0" borderId="16" xfId="2" applyNumberFormat="1" applyFont="1" applyBorder="1"/>
    <xf numFmtId="38" fontId="0" fillId="0" borderId="14" xfId="2" applyNumberFormat="1" applyFont="1" applyBorder="1"/>
    <xf numFmtId="38" fontId="0" fillId="0" borderId="12" xfId="2" applyNumberFormat="1" applyFont="1" applyBorder="1"/>
    <xf numFmtId="38" fontId="0" fillId="0" borderId="6" xfId="2" applyNumberFormat="1" applyFont="1" applyBorder="1"/>
    <xf numFmtId="38" fontId="0" fillId="0" borderId="2" xfId="2" applyNumberFormat="1" applyFont="1" applyBorder="1"/>
    <xf numFmtId="38" fontId="0" fillId="0" borderId="10" xfId="2" applyNumberFormat="1" applyFont="1" applyBorder="1"/>
    <xf numFmtId="0" fontId="0" fillId="0" borderId="0" xfId="0" applyAlignment="1" applyProtection="1">
      <alignment vertic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7" xfId="0" applyFont="1" applyFill="1" applyBorder="1" applyAlignment="1">
      <alignment vertical="center"/>
    </xf>
    <xf numFmtId="177" fontId="5" fillId="0" borderId="18" xfId="0" applyNumberFormat="1" applyFont="1" applyBorder="1" applyAlignment="1">
      <alignment vertical="center"/>
    </xf>
    <xf numFmtId="9" fontId="0" fillId="0" borderId="14" xfId="0" applyNumberFormat="1" applyBorder="1" applyAlignment="1" applyProtection="1">
      <alignment vertical="center"/>
    </xf>
    <xf numFmtId="9" fontId="0" fillId="0" borderId="12" xfId="0" applyNumberFormat="1" applyBorder="1" applyAlignment="1" applyProtection="1">
      <alignment vertical="center"/>
    </xf>
    <xf numFmtId="0" fontId="3" fillId="2" borderId="5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/>
    </xf>
    <xf numFmtId="0" fontId="0" fillId="3" borderId="3" xfId="0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/>
    </xf>
    <xf numFmtId="176" fontId="0" fillId="0" borderId="0" xfId="0" applyNumberFormat="1" applyProtection="1"/>
    <xf numFmtId="0" fontId="0" fillId="0" borderId="6" xfId="0" applyBorder="1" applyProtection="1"/>
    <xf numFmtId="0" fontId="0" fillId="0" borderId="2" xfId="0" applyBorder="1" applyProtection="1"/>
    <xf numFmtId="0" fontId="0" fillId="0" borderId="10" xfId="0" applyBorder="1" applyProtection="1"/>
    <xf numFmtId="3" fontId="0" fillId="0" borderId="16" xfId="2" applyNumberFormat="1" applyFont="1" applyBorder="1"/>
    <xf numFmtId="3" fontId="0" fillId="0" borderId="14" xfId="2" applyNumberFormat="1" applyFont="1" applyBorder="1"/>
    <xf numFmtId="3" fontId="0" fillId="0" borderId="17" xfId="2" applyNumberFormat="1" applyFont="1" applyBorder="1"/>
    <xf numFmtId="3" fontId="0" fillId="0" borderId="13" xfId="2" applyNumberFormat="1" applyFont="1" applyBorder="1" applyAlignment="1"/>
    <xf numFmtId="3" fontId="0" fillId="0" borderId="16" xfId="2" applyNumberFormat="1" applyFont="1" applyBorder="1" applyAlignment="1"/>
    <xf numFmtId="3" fontId="0" fillId="0" borderId="14" xfId="0" applyNumberFormat="1" applyBorder="1" applyAlignment="1"/>
    <xf numFmtId="3" fontId="0" fillId="0" borderId="12" xfId="0" applyNumberFormat="1" applyBorder="1" applyAlignment="1">
      <alignment vertical="center"/>
    </xf>
    <xf numFmtId="3" fontId="0" fillId="0" borderId="4" xfId="3" applyNumberFormat="1" applyFont="1" applyBorder="1" applyProtection="1">
      <alignment vertical="center"/>
    </xf>
    <xf numFmtId="3" fontId="0" fillId="0" borderId="11" xfId="3" applyNumberFormat="1" applyFont="1" applyBorder="1" applyProtection="1">
      <alignment vertical="center"/>
    </xf>
    <xf numFmtId="14" fontId="0" fillId="0" borderId="0" xfId="0" applyNumberFormat="1" applyProtection="1"/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23" xfId="0" applyBorder="1" applyAlignment="1">
      <alignment vertical="top"/>
    </xf>
    <xf numFmtId="0" fontId="4" fillId="0" borderId="1" xfId="0" applyFont="1" applyBorder="1" applyAlignment="1">
      <alignment horizontal="left"/>
    </xf>
  </cellXfs>
  <cellStyles count="4">
    <cellStyle name="ハイパーリンク" xfId="1" builtinId="8"/>
    <cellStyle name="桁区切り" xfId="3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6</xdr:col>
      <xdr:colOff>0</xdr:colOff>
      <xdr:row>5</xdr:row>
      <xdr:rowOff>0</xdr:rowOff>
    </xdr:to>
    <xdr:sp macro="" textlink="">
      <xdr:nvSpPr>
        <xdr:cNvPr id="1025" name="Rectangle 1" descr="再生紙"/>
        <xdr:cNvSpPr>
          <a:spLocks noChangeArrowheads="1"/>
        </xdr:cNvSpPr>
      </xdr:nvSpPr>
      <xdr:spPr bwMode="auto">
        <a:xfrm>
          <a:off x="0" y="523875"/>
          <a:ext cx="6191250" cy="33337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19050">
          <a:solidFill>
            <a:srgbClr xmlns:mc="http://schemas.openxmlformats.org/markup-compatibility/2006" xmlns:a14="http://schemas.microsoft.com/office/drawing/2010/main" val="800000" mc:Ignorable="a14" a14:legacySpreadsheetColorIndex="16"/>
          </a:solidFill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333300"/>
              </a:solidFill>
              <a:latin typeface="ＭＳ Ｐゴシック"/>
              <a:ea typeface="ＭＳ Ｐゴシック"/>
            </a:rPr>
            <a:t>請　求　書</a:t>
          </a:r>
        </a:p>
      </xdr:txBody>
    </xdr:sp>
    <xdr:clientData/>
  </xdr:twoCellAnchor>
  <xdr:twoCellAnchor>
    <xdr:from>
      <xdr:col>4</xdr:col>
      <xdr:colOff>583406</xdr:colOff>
      <xdr:row>34</xdr:row>
      <xdr:rowOff>119062</xdr:rowOff>
    </xdr:from>
    <xdr:to>
      <xdr:col>6</xdr:col>
      <xdr:colOff>345282</xdr:colOff>
      <xdr:row>41</xdr:row>
      <xdr:rowOff>0</xdr:rowOff>
    </xdr:to>
    <xdr:sp macro="" textlink="">
      <xdr:nvSpPr>
        <xdr:cNvPr id="5" name="上矢印吹き出し 4"/>
        <xdr:cNvSpPr/>
      </xdr:nvSpPr>
      <xdr:spPr>
        <a:xfrm>
          <a:off x="5167312" y="6155531"/>
          <a:ext cx="1857376" cy="1059657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金額の後ろに「円」が表示されるように、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ユーザー定義の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表示形式を設定します。</a:t>
          </a:r>
          <a:endParaRPr lang="ja-JP" altLang="ja-JP">
            <a:effectLst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47625</xdr:colOff>
      <xdr:row>0</xdr:row>
      <xdr:rowOff>83345</xdr:rowOff>
    </xdr:from>
    <xdr:to>
      <xdr:col>8</xdr:col>
      <xdr:colOff>1524000</xdr:colOff>
      <xdr:row>4</xdr:row>
      <xdr:rowOff>119063</xdr:rowOff>
    </xdr:to>
    <xdr:sp macro="" textlink="">
      <xdr:nvSpPr>
        <xdr:cNvPr id="6" name="左矢印吹き出し 5"/>
        <xdr:cNvSpPr/>
      </xdr:nvSpPr>
      <xdr:spPr>
        <a:xfrm>
          <a:off x="7417594" y="83345"/>
          <a:ext cx="2297906" cy="702468"/>
        </a:xfrm>
        <a:prstGeom prst="leftArrowCallout">
          <a:avLst>
            <a:gd name="adj1" fmla="val 25000"/>
            <a:gd name="adj2" fmla="val 25000"/>
            <a:gd name="adj3" fmla="val 25000"/>
            <a:gd name="adj4" fmla="val 8725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●月●日（曜）と表示されるようにユーザー定義の表示形式を設定します。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zoomScale="80" zoomScaleNormal="80" workbookViewId="0"/>
  </sheetViews>
  <sheetFormatPr defaultRowHeight="13.5" x14ac:dyDescent="0.15"/>
  <cols>
    <col min="1" max="1" width="9" customWidth="1"/>
    <col min="2" max="2" width="12" customWidth="1"/>
    <col min="3" max="3" width="29.875" customWidth="1"/>
    <col min="4" max="4" width="9.25" customWidth="1"/>
    <col min="5" max="5" width="11" customWidth="1"/>
    <col min="6" max="6" width="16.5" bestFit="1" customWidth="1"/>
    <col min="8" max="8" width="10.75" customWidth="1"/>
    <col min="9" max="9" width="30.5" bestFit="1" customWidth="1"/>
    <col min="10" max="10" width="7.875" bestFit="1" customWidth="1"/>
  </cols>
  <sheetData>
    <row r="1" spans="1:6" x14ac:dyDescent="0.15">
      <c r="E1" s="10"/>
    </row>
    <row r="2" spans="1:6" x14ac:dyDescent="0.15">
      <c r="F2" s="33">
        <v>11051</v>
      </c>
    </row>
    <row r="3" spans="1:6" x14ac:dyDescent="0.15">
      <c r="F3" s="46">
        <v>41460</v>
      </c>
    </row>
    <row r="7" spans="1:6" ht="18" thickBot="1" x14ac:dyDescent="0.25">
      <c r="A7" s="53" t="s">
        <v>26</v>
      </c>
      <c r="B7" s="53"/>
      <c r="C7" s="53"/>
      <c r="E7" s="3" t="s">
        <v>4</v>
      </c>
      <c r="F7" s="3"/>
    </row>
    <row r="8" spans="1:6" ht="14.25" thickTop="1" x14ac:dyDescent="0.15">
      <c r="E8" s="11" t="s">
        <v>11</v>
      </c>
      <c r="F8" s="11"/>
    </row>
    <row r="9" spans="1:6" x14ac:dyDescent="0.15">
      <c r="E9" s="11" t="s">
        <v>27</v>
      </c>
      <c r="F9" s="11"/>
    </row>
    <row r="10" spans="1:6" x14ac:dyDescent="0.15">
      <c r="E10" s="11" t="s">
        <v>36</v>
      </c>
      <c r="F10" s="11"/>
    </row>
    <row r="11" spans="1:6" x14ac:dyDescent="0.15">
      <c r="E11" s="11" t="s">
        <v>28</v>
      </c>
      <c r="F11" s="11"/>
    </row>
    <row r="12" spans="1:6" x14ac:dyDescent="0.15">
      <c r="E12" s="11" t="s">
        <v>29</v>
      </c>
      <c r="F12" s="11"/>
    </row>
    <row r="14" spans="1:6" x14ac:dyDescent="0.15">
      <c r="A14" t="s">
        <v>25</v>
      </c>
    </row>
    <row r="15" spans="1:6" x14ac:dyDescent="0.15">
      <c r="A15" t="s">
        <v>5</v>
      </c>
      <c r="D15" s="1"/>
      <c r="E15" s="1"/>
    </row>
    <row r="16" spans="1:6" ht="14.25" thickBot="1" x14ac:dyDescent="0.2"/>
    <row r="17" spans="1:10" ht="24.75" customHeight="1" thickBot="1" x14ac:dyDescent="0.2">
      <c r="A17" s="25" t="s">
        <v>9</v>
      </c>
      <c r="B17" s="26">
        <f>F34</f>
        <v>140410</v>
      </c>
    </row>
    <row r="18" spans="1:10" ht="18" thickBot="1" x14ac:dyDescent="0.25">
      <c r="H18" s="14" t="s">
        <v>12</v>
      </c>
    </row>
    <row r="19" spans="1:10" ht="14.25" thickBot="1" x14ac:dyDescent="0.2">
      <c r="A19" s="22" t="s">
        <v>10</v>
      </c>
      <c r="B19" s="23" t="s">
        <v>23</v>
      </c>
      <c r="C19" s="23" t="s">
        <v>0</v>
      </c>
      <c r="D19" s="23" t="s">
        <v>1</v>
      </c>
      <c r="E19" s="23" t="s">
        <v>2</v>
      </c>
      <c r="F19" s="24" t="s">
        <v>3</v>
      </c>
      <c r="H19" s="22" t="s">
        <v>24</v>
      </c>
      <c r="I19" s="23" t="s">
        <v>0</v>
      </c>
      <c r="J19" s="24" t="s">
        <v>1</v>
      </c>
    </row>
    <row r="20" spans="1:10" x14ac:dyDescent="0.15">
      <c r="A20" s="6">
        <v>1</v>
      </c>
      <c r="B20" s="34">
        <v>1032</v>
      </c>
      <c r="C20" s="7" t="str">
        <f>IF(B20="","",VLOOKUP(B20,$H$19:$I$29,2,0))</f>
        <v>サイクロンクリーナーパワフル除菌</v>
      </c>
      <c r="D20" s="18">
        <f>IF(B20="","",VLOOKUP(B20,$H$19:$J$29,3,0))</f>
        <v>39800</v>
      </c>
      <c r="E20" s="34">
        <v>1</v>
      </c>
      <c r="F20" s="37">
        <f>IF(B20="","",D20*E20)</f>
        <v>39800</v>
      </c>
      <c r="H20" s="6">
        <v>1031</v>
      </c>
      <c r="I20" s="7" t="s">
        <v>13</v>
      </c>
      <c r="J20" s="15">
        <v>25800</v>
      </c>
    </row>
    <row r="21" spans="1:10" x14ac:dyDescent="0.15">
      <c r="A21" s="5">
        <v>2</v>
      </c>
      <c r="B21" s="35">
        <v>3011</v>
      </c>
      <c r="C21" s="2" t="str">
        <f t="shared" ref="C21:C29" si="0">IF(B21="","",VLOOKUP(B21,$H$19:$I$29,2,0))</f>
        <v>厚釜炊飯ジャー</v>
      </c>
      <c r="D21" s="19">
        <f t="shared" ref="D21:D29" si="1">IF(B21="","",VLOOKUP(B21,$H$19:$J$29,3,0))</f>
        <v>28000</v>
      </c>
      <c r="E21" s="35">
        <v>3</v>
      </c>
      <c r="F21" s="37">
        <f t="shared" ref="F21:F29" si="2">IF(B21="","",D21*E21)</f>
        <v>84000</v>
      </c>
      <c r="H21" s="5">
        <v>1032</v>
      </c>
      <c r="I21" s="2" t="s">
        <v>14</v>
      </c>
      <c r="J21" s="16">
        <v>39800</v>
      </c>
    </row>
    <row r="22" spans="1:10" x14ac:dyDescent="0.15">
      <c r="A22" s="5">
        <v>3</v>
      </c>
      <c r="B22" s="35">
        <v>5100</v>
      </c>
      <c r="C22" s="2" t="str">
        <f t="shared" si="0"/>
        <v>マイコン沸騰ポット</v>
      </c>
      <c r="D22" s="19">
        <f t="shared" si="1"/>
        <v>12000</v>
      </c>
      <c r="E22" s="35">
        <v>2</v>
      </c>
      <c r="F22" s="37">
        <f t="shared" si="2"/>
        <v>24000</v>
      </c>
      <c r="H22" s="5">
        <v>2051</v>
      </c>
      <c r="I22" s="2" t="s">
        <v>15</v>
      </c>
      <c r="J22" s="16">
        <v>36000</v>
      </c>
    </row>
    <row r="23" spans="1:10" x14ac:dyDescent="0.15">
      <c r="A23" s="5">
        <v>4</v>
      </c>
      <c r="B23" s="35"/>
      <c r="C23" s="2" t="str">
        <f t="shared" si="0"/>
        <v/>
      </c>
      <c r="D23" s="19" t="str">
        <f t="shared" si="1"/>
        <v/>
      </c>
      <c r="E23" s="35"/>
      <c r="F23" s="38" t="str">
        <f t="shared" si="2"/>
        <v/>
      </c>
      <c r="H23" s="5">
        <v>3011</v>
      </c>
      <c r="I23" s="2" t="s">
        <v>16</v>
      </c>
      <c r="J23" s="16">
        <v>28000</v>
      </c>
    </row>
    <row r="24" spans="1:10" x14ac:dyDescent="0.15">
      <c r="A24" s="5">
        <v>5</v>
      </c>
      <c r="B24" s="35"/>
      <c r="C24" s="2" t="str">
        <f t="shared" si="0"/>
        <v/>
      </c>
      <c r="D24" s="19" t="str">
        <f t="shared" si="1"/>
        <v/>
      </c>
      <c r="E24" s="35"/>
      <c r="F24" s="38" t="str">
        <f t="shared" si="2"/>
        <v/>
      </c>
      <c r="H24" s="5">
        <v>3021</v>
      </c>
      <c r="I24" s="2" t="s">
        <v>17</v>
      </c>
      <c r="J24" s="16">
        <v>36500</v>
      </c>
    </row>
    <row r="25" spans="1:10" x14ac:dyDescent="0.15">
      <c r="A25" s="5">
        <v>6</v>
      </c>
      <c r="B25" s="35"/>
      <c r="C25" s="2" t="str">
        <f t="shared" si="0"/>
        <v/>
      </c>
      <c r="D25" s="19" t="str">
        <f t="shared" si="1"/>
        <v/>
      </c>
      <c r="E25" s="35"/>
      <c r="F25" s="38" t="str">
        <f t="shared" si="2"/>
        <v/>
      </c>
      <c r="H25" s="5">
        <v>4005</v>
      </c>
      <c r="I25" s="2" t="s">
        <v>18</v>
      </c>
      <c r="J25" s="16">
        <v>70000</v>
      </c>
    </row>
    <row r="26" spans="1:10" x14ac:dyDescent="0.15">
      <c r="A26" s="5">
        <v>7</v>
      </c>
      <c r="B26" s="35"/>
      <c r="C26" s="2" t="str">
        <f t="shared" si="0"/>
        <v/>
      </c>
      <c r="D26" s="19" t="str">
        <f t="shared" si="1"/>
        <v/>
      </c>
      <c r="E26" s="35"/>
      <c r="F26" s="38" t="str">
        <f t="shared" si="2"/>
        <v/>
      </c>
      <c r="H26" s="5">
        <v>4006</v>
      </c>
      <c r="I26" s="2" t="s">
        <v>19</v>
      </c>
      <c r="J26" s="16">
        <v>32000</v>
      </c>
    </row>
    <row r="27" spans="1:10" x14ac:dyDescent="0.15">
      <c r="A27" s="5">
        <v>8</v>
      </c>
      <c r="B27" s="35"/>
      <c r="C27" s="2" t="str">
        <f t="shared" si="0"/>
        <v/>
      </c>
      <c r="D27" s="19" t="str">
        <f t="shared" si="1"/>
        <v/>
      </c>
      <c r="E27" s="35"/>
      <c r="F27" s="38" t="str">
        <f t="shared" si="2"/>
        <v/>
      </c>
      <c r="H27" s="5">
        <v>5100</v>
      </c>
      <c r="I27" s="2" t="s">
        <v>20</v>
      </c>
      <c r="J27" s="16">
        <v>12000</v>
      </c>
    </row>
    <row r="28" spans="1:10" x14ac:dyDescent="0.15">
      <c r="A28" s="5">
        <v>9</v>
      </c>
      <c r="B28" s="35"/>
      <c r="C28" s="2" t="str">
        <f t="shared" si="0"/>
        <v/>
      </c>
      <c r="D28" s="19" t="str">
        <f t="shared" si="1"/>
        <v/>
      </c>
      <c r="E28" s="35"/>
      <c r="F28" s="38" t="str">
        <f t="shared" si="2"/>
        <v/>
      </c>
      <c r="H28" s="5">
        <v>5101</v>
      </c>
      <c r="I28" s="2" t="s">
        <v>21</v>
      </c>
      <c r="J28" s="16">
        <v>20000</v>
      </c>
    </row>
    <row r="29" spans="1:10" ht="14.25" thickBot="1" x14ac:dyDescent="0.2">
      <c r="A29" s="5">
        <v>10</v>
      </c>
      <c r="B29" s="36"/>
      <c r="C29" s="8" t="str">
        <f t="shared" si="0"/>
        <v/>
      </c>
      <c r="D29" s="20" t="str">
        <f t="shared" si="1"/>
        <v/>
      </c>
      <c r="E29" s="36"/>
      <c r="F29" s="39" t="str">
        <f t="shared" si="2"/>
        <v/>
      </c>
      <c r="H29" s="12">
        <v>5102</v>
      </c>
      <c r="I29" s="13" t="s">
        <v>22</v>
      </c>
      <c r="J29" s="17">
        <v>5000</v>
      </c>
    </row>
    <row r="30" spans="1:10" x14ac:dyDescent="0.15">
      <c r="A30" s="47" t="s">
        <v>8</v>
      </c>
      <c r="B30" s="48"/>
      <c r="C30" s="48"/>
      <c r="D30" s="48"/>
      <c r="E30" s="4" t="s">
        <v>6</v>
      </c>
      <c r="F30" s="40">
        <f>SUM(F20:F29)</f>
        <v>147800</v>
      </c>
    </row>
    <row r="31" spans="1:10" x14ac:dyDescent="0.15">
      <c r="A31" s="49"/>
      <c r="B31" s="50"/>
      <c r="C31" s="50"/>
      <c r="D31" s="50"/>
      <c r="E31" s="29" t="s">
        <v>33</v>
      </c>
      <c r="F31" s="41">
        <f>F30*VLOOKUP(F30,H35:I39,2,TRUE)</f>
        <v>14780</v>
      </c>
    </row>
    <row r="32" spans="1:10" x14ac:dyDescent="0.15">
      <c r="A32" s="49"/>
      <c r="B32" s="50"/>
      <c r="C32" s="50"/>
      <c r="D32" s="50"/>
      <c r="E32" s="29" t="s">
        <v>34</v>
      </c>
      <c r="F32" s="41">
        <f>F30-F31</f>
        <v>133020</v>
      </c>
    </row>
    <row r="33" spans="1:9" x14ac:dyDescent="0.15">
      <c r="A33" s="49"/>
      <c r="B33" s="50"/>
      <c r="C33" s="50"/>
      <c r="D33" s="50"/>
      <c r="E33" s="9" t="s">
        <v>7</v>
      </c>
      <c r="F33" s="42">
        <f>F30*0.05</f>
        <v>7390</v>
      </c>
    </row>
    <row r="34" spans="1:9" ht="18" thickBot="1" x14ac:dyDescent="0.25">
      <c r="A34" s="51"/>
      <c r="B34" s="52"/>
      <c r="C34" s="52"/>
      <c r="D34" s="52"/>
      <c r="E34" s="30" t="s">
        <v>35</v>
      </c>
      <c r="F34" s="43">
        <f>SUM(F32:F33)</f>
        <v>140410</v>
      </c>
      <c r="H34" s="14" t="s">
        <v>31</v>
      </c>
      <c r="I34" s="21"/>
    </row>
    <row r="35" spans="1:9" x14ac:dyDescent="0.15">
      <c r="H35" s="31" t="s">
        <v>30</v>
      </c>
      <c r="I35" s="32" t="s">
        <v>32</v>
      </c>
    </row>
    <row r="36" spans="1:9" x14ac:dyDescent="0.15">
      <c r="H36" s="44">
        <v>0</v>
      </c>
      <c r="I36" s="27">
        <v>0</v>
      </c>
    </row>
    <row r="37" spans="1:9" x14ac:dyDescent="0.15">
      <c r="H37" s="44">
        <v>100000</v>
      </c>
      <c r="I37" s="27">
        <v>0.1</v>
      </c>
    </row>
    <row r="38" spans="1:9" x14ac:dyDescent="0.15">
      <c r="H38" s="44">
        <v>200000</v>
      </c>
      <c r="I38" s="27">
        <v>0.15</v>
      </c>
    </row>
    <row r="39" spans="1:9" ht="14.25" thickBot="1" x14ac:dyDescent="0.2">
      <c r="H39" s="45">
        <v>300000</v>
      </c>
      <c r="I39" s="28">
        <v>0.2</v>
      </c>
    </row>
  </sheetData>
  <mergeCells count="2">
    <mergeCell ref="A30:D34"/>
    <mergeCell ref="A7:C7"/>
  </mergeCells>
  <phoneticPr fontId="2"/>
  <printOptions horizontalCentered="1"/>
  <pageMargins left="0.59055118110236227" right="0.59055118110236227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&amp;L&amp;A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>富士通オフィス機器株式会社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eeschool</cp:lastModifiedBy>
  <cp:lastPrinted>2011-02-27T02:54:12Z</cp:lastPrinted>
  <dcterms:created xsi:type="dcterms:W3CDTF">1997-01-08T22:48:59Z</dcterms:created>
  <dcterms:modified xsi:type="dcterms:W3CDTF">2013-05-29T08:36:06Z</dcterms:modified>
</cp:coreProperties>
</file>